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6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5" i="1"/>
  <c r="E10" l="1"/>
  <c r="E9"/>
  <c r="E8"/>
  <c r="H8" l="1"/>
  <c r="E23"/>
  <c r="H17" s="1"/>
  <c r="E20"/>
  <c r="E18"/>
  <c r="E17"/>
  <c r="E16"/>
  <c r="H14" s="1"/>
  <c r="E15"/>
  <c r="H13" s="1"/>
  <c r="E13"/>
  <c r="E12"/>
  <c r="E11"/>
  <c r="H11" s="1"/>
  <c r="H10"/>
  <c r="H9"/>
  <c r="E22"/>
  <c r="E21"/>
  <c r="E19" l="1"/>
  <c r="E14"/>
  <c r="H12" s="1"/>
  <c r="H16"/>
</calcChain>
</file>

<file path=xl/sharedStrings.xml><?xml version="1.0" encoding="utf-8"?>
<sst xmlns="http://schemas.openxmlformats.org/spreadsheetml/2006/main" count="39" uniqueCount="30">
  <si>
    <t>реальное значение</t>
  </si>
  <si>
    <t>Параметры</t>
  </si>
  <si>
    <t>Наименование</t>
  </si>
  <si>
    <t>Размеры</t>
  </si>
  <si>
    <t xml:space="preserve">Ед. изм. </t>
  </si>
  <si>
    <t>Количество</t>
  </si>
  <si>
    <t>м2</t>
  </si>
  <si>
    <t>Площадь кровли</t>
  </si>
  <si>
    <t>м.п.</t>
  </si>
  <si>
    <t>Длина карнизов</t>
  </si>
  <si>
    <t>Длина коньков (ребер)</t>
  </si>
  <si>
    <t>Торцы (фронтоны)</t>
  </si>
  <si>
    <t>уп.</t>
  </si>
  <si>
    <t>рул.</t>
  </si>
  <si>
    <t>Кровельные гвозди</t>
  </si>
  <si>
    <t>кг</t>
  </si>
  <si>
    <t>л</t>
  </si>
  <si>
    <t>шт.</t>
  </si>
  <si>
    <t xml:space="preserve">                Калькулятор рассчёта комплектации кровли б/ч ICOPAL</t>
  </si>
  <si>
    <t>Ендовое покрытие Pinto Ultra, (рулон 0,7х10м)</t>
  </si>
  <si>
    <t>Коньково-карнизная полоса Сombi</t>
  </si>
  <si>
    <t>Подкладочный ковер Fex'X, (40 м2 в рул.)</t>
  </si>
  <si>
    <t>Подкладочный ковер К-Ел, (15 м2 в рул.)</t>
  </si>
  <si>
    <t>Карнизная планка, металл. с полимерным покр.</t>
  </si>
  <si>
    <t>Торцевая планка, металл.  с полимерным покр.</t>
  </si>
  <si>
    <t>Клей-герметик для швов, (туба 0,33л)</t>
  </si>
  <si>
    <t>Кровельный клей (2,5л, 5л, 10л)</t>
  </si>
  <si>
    <t>Ендова, примыкания</t>
  </si>
  <si>
    <t>Черепица Икопал Plano, (3м2 в уп.)</t>
  </si>
  <si>
    <t>Выбираем только один из указанных видов ковров! Самоклейки нет!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</si>
</sst>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3" tint="0.399975585192419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1" fillId="5" borderId="2" xfId="0" applyFont="1" applyFill="1" applyBorder="1"/>
    <xf numFmtId="0" fontId="0" fillId="5" borderId="1" xfId="0" applyFill="1" applyBorder="1"/>
    <xf numFmtId="0" fontId="1" fillId="5" borderId="1" xfId="0" applyFont="1" applyFill="1" applyBorder="1"/>
    <xf numFmtId="0" fontId="0" fillId="4" borderId="4" xfId="0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2" xfId="0" applyFill="1" applyBorder="1"/>
    <xf numFmtId="0" fontId="0" fillId="4" borderId="4" xfId="0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371475</xdr:colOff>
      <xdr:row>0</xdr:row>
      <xdr:rowOff>85725</xdr:rowOff>
    </xdr:from>
    <xdr:to>
      <xdr:col>7</xdr:col>
      <xdr:colOff>638175</xdr:colOff>
      <xdr:row>4</xdr:row>
      <xdr:rowOff>66675</xdr:rowOff>
    </xdr:to>
    <xdr:pic>
      <xdr:nvPicPr>
        <xdr:cNvPr id="1025" name="Рисунок 1" descr="icopal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38875" y="85725"/>
          <a:ext cx="8858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3"/>
  <sheetViews>
    <sheetView tabSelected="1" workbookViewId="0"/>
  </sheetViews>
  <sheetFormatPr defaultRowHeight="15"/>
  <cols>
    <col min="1" max="1" width="23" customWidth="1"/>
    <col min="2" max="2" width="10.28515625" hidden="1" customWidth="1"/>
    <col min="3" max="3" width="9.140625" customWidth="1"/>
    <col min="4" max="4" width="10.7109375" style="1" customWidth="1"/>
    <col min="5" max="5" width="10.42578125" hidden="1" customWidth="1"/>
    <col min="6" max="6" width="45.140625" customWidth="1"/>
    <col min="7" max="7" width="9.28515625" customWidth="1"/>
    <col min="8" max="8" width="12" style="1" customWidth="1"/>
    <col min="9" max="9" width="37.42578125" customWidth="1"/>
  </cols>
  <sheetData>
    <row r="4" spans="1:9" ht="23.25">
      <c r="D4" s="17" t="s">
        <v>18</v>
      </c>
    </row>
    <row r="6" spans="1:9" ht="2.25" customHeight="1" thickBot="1"/>
    <row r="7" spans="1:9" ht="34.5" customHeight="1">
      <c r="A7" s="9" t="s">
        <v>1</v>
      </c>
      <c r="B7" s="13"/>
      <c r="C7" s="15" t="s">
        <v>4</v>
      </c>
      <c r="D7" s="14" t="s">
        <v>3</v>
      </c>
      <c r="E7" s="22" t="s">
        <v>0</v>
      </c>
      <c r="F7" s="14" t="s">
        <v>2</v>
      </c>
      <c r="G7" s="15" t="s">
        <v>4</v>
      </c>
      <c r="H7" s="16" t="s">
        <v>5</v>
      </c>
    </row>
    <row r="8" spans="1:9">
      <c r="A8" s="10" t="s">
        <v>7</v>
      </c>
      <c r="B8" s="5"/>
      <c r="C8" s="18" t="s">
        <v>6</v>
      </c>
      <c r="D8" s="19"/>
      <c r="E8" s="21">
        <f>D8*1.03/3</f>
        <v>0</v>
      </c>
      <c r="F8" s="6" t="s">
        <v>28</v>
      </c>
      <c r="G8" s="18" t="s">
        <v>12</v>
      </c>
      <c r="H8" s="7">
        <f>ROUNDUP(E8,0)</f>
        <v>0</v>
      </c>
    </row>
    <row r="9" spans="1:9">
      <c r="A9" s="12" t="s">
        <v>9</v>
      </c>
      <c r="B9" s="2"/>
      <c r="C9" s="18" t="s">
        <v>8</v>
      </c>
      <c r="D9" s="20"/>
      <c r="E9" s="2">
        <f>(D8*1.15)/40</f>
        <v>0</v>
      </c>
      <c r="F9" s="3" t="s">
        <v>21</v>
      </c>
      <c r="G9" s="18" t="s">
        <v>13</v>
      </c>
      <c r="H9" s="4">
        <f>ROUNDUP(E9,0)</f>
        <v>0</v>
      </c>
      <c r="I9" s="23" t="s">
        <v>29</v>
      </c>
    </row>
    <row r="10" spans="1:9">
      <c r="A10" s="12" t="s">
        <v>10</v>
      </c>
      <c r="B10" s="2"/>
      <c r="C10" s="18" t="s">
        <v>8</v>
      </c>
      <c r="D10" s="20"/>
      <c r="E10" s="2">
        <f>AVERAGE((D8*1.15)/15)</f>
        <v>0</v>
      </c>
      <c r="F10" s="3" t="s">
        <v>22</v>
      </c>
      <c r="G10" s="18" t="s">
        <v>13</v>
      </c>
      <c r="H10" s="4">
        <f>ROUNDUP(E10,0)</f>
        <v>0</v>
      </c>
      <c r="I10" s="24"/>
    </row>
    <row r="11" spans="1:9">
      <c r="A11" s="12" t="s">
        <v>11</v>
      </c>
      <c r="B11" s="2"/>
      <c r="C11" s="18" t="s">
        <v>8</v>
      </c>
      <c r="D11" s="20"/>
      <c r="E11" s="2">
        <f>D8*0.1</f>
        <v>0</v>
      </c>
      <c r="F11" s="3" t="s">
        <v>14</v>
      </c>
      <c r="G11" s="18" t="s">
        <v>15</v>
      </c>
      <c r="H11" s="4">
        <f>ROUNDUP(E11,0)</f>
        <v>0</v>
      </c>
    </row>
    <row r="12" spans="1:9">
      <c r="A12" s="12" t="s">
        <v>27</v>
      </c>
      <c r="B12" s="2"/>
      <c r="C12" s="18" t="s">
        <v>8</v>
      </c>
      <c r="D12" s="20"/>
      <c r="E12" s="2">
        <f>D9/16</f>
        <v>0</v>
      </c>
      <c r="F12" s="3" t="s">
        <v>20</v>
      </c>
      <c r="G12" s="18" t="s">
        <v>12</v>
      </c>
      <c r="H12" s="4">
        <f>ROUNDUP(E14,0)</f>
        <v>0</v>
      </c>
    </row>
    <row r="13" spans="1:9">
      <c r="A13" s="11"/>
      <c r="B13" s="2"/>
      <c r="C13" s="18"/>
      <c r="D13" s="8"/>
      <c r="E13" s="2">
        <f>(D10/0.625)/16</f>
        <v>0</v>
      </c>
      <c r="F13" s="3" t="s">
        <v>23</v>
      </c>
      <c r="G13" s="18" t="s">
        <v>17</v>
      </c>
      <c r="H13" s="4">
        <f>ROUNDUP(E15,0)</f>
        <v>0</v>
      </c>
    </row>
    <row r="14" spans="1:9">
      <c r="A14" s="11"/>
      <c r="B14" s="2"/>
      <c r="C14" s="18"/>
      <c r="D14" s="8"/>
      <c r="E14" s="2">
        <f>SUM(E13,E12)</f>
        <v>0</v>
      </c>
      <c r="F14" s="3" t="s">
        <v>24</v>
      </c>
      <c r="G14" s="18" t="s">
        <v>17</v>
      </c>
      <c r="H14" s="4">
        <f>ROUNDUP(E16,0)</f>
        <v>0</v>
      </c>
    </row>
    <row r="15" spans="1:9">
      <c r="A15" s="11"/>
      <c r="B15" s="2"/>
      <c r="C15" s="18"/>
      <c r="D15" s="8"/>
      <c r="E15" s="2">
        <f>AVERAGE((D9*1.02)/2)</f>
        <v>0</v>
      </c>
      <c r="F15" s="3" t="s">
        <v>26</v>
      </c>
      <c r="G15" s="18" t="s">
        <v>16</v>
      </c>
      <c r="H15" s="4">
        <f>ROUNDUP(E19,0)</f>
        <v>1</v>
      </c>
    </row>
    <row r="16" spans="1:9">
      <c r="A16" s="11"/>
      <c r="B16" s="2"/>
      <c r="C16" s="18"/>
      <c r="D16" s="8"/>
      <c r="E16" s="2">
        <f>AVERAGE((D11*1.02)/2)</f>
        <v>0</v>
      </c>
      <c r="F16" s="3" t="s">
        <v>19</v>
      </c>
      <c r="G16" s="18" t="s">
        <v>13</v>
      </c>
      <c r="H16" s="4">
        <f>ROUNDUP(E20,0)</f>
        <v>0</v>
      </c>
    </row>
    <row r="17" spans="5:8">
      <c r="E17" s="2">
        <f>PRODUCT(D11,0.1)</f>
        <v>0.1</v>
      </c>
      <c r="F17" s="3" t="s">
        <v>25</v>
      </c>
      <c r="G17" s="18" t="s">
        <v>17</v>
      </c>
      <c r="H17" s="4">
        <f>ROUNDUP(E23,0)</f>
        <v>0</v>
      </c>
    </row>
    <row r="18" spans="5:8">
      <c r="E18" s="2">
        <f>D12*0.1*2</f>
        <v>0</v>
      </c>
    </row>
    <row r="19" spans="5:8">
      <c r="E19" s="2">
        <f>SUM(E17:E18)</f>
        <v>0.1</v>
      </c>
    </row>
    <row r="20" spans="5:8">
      <c r="E20" s="2">
        <f>AVERAGE((D12*1.1)/10)</f>
        <v>0</v>
      </c>
    </row>
    <row r="21" spans="5:8">
      <c r="E21" s="2">
        <f>PRODUCT(D11,1)</f>
        <v>1</v>
      </c>
    </row>
    <row r="22" spans="5:8">
      <c r="E22" s="2">
        <f>PRODUCT(D12,2)</f>
        <v>2</v>
      </c>
    </row>
    <row r="23" spans="5:8">
      <c r="E23" s="2">
        <f>((D11+D12*2)*0.06)/0.33</f>
        <v>0</v>
      </c>
    </row>
  </sheetData>
  <mergeCells count="1">
    <mergeCell ref="I9:I10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ООО "Икопал"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akalinichenko</cp:lastModifiedBy>
  <cp:lastPrinted>2009-01-15T09:21:18Z</cp:lastPrinted>
  <dcterms:created xsi:type="dcterms:W3CDTF">2008-11-10T13:41:07Z</dcterms:created>
  <dcterms:modified xsi:type="dcterms:W3CDTF">2017-10-26T06:28:57Z</dcterms:modified>
</cp:coreProperties>
</file>